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22\"/>
    </mc:Choice>
  </mc:AlternateContent>
  <xr:revisionPtr revIDLastSave="0" documentId="13_ncr:1_{CC852314-5D02-43B7-9D2C-AFE5C5271C74}" xr6:coauthVersionLast="47" xr6:coauthVersionMax="47" xr10:uidLastSave="{00000000-0000-0000-0000-000000000000}"/>
  <bookViews>
    <workbookView xWindow="0" yWindow="2064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53-02-01" sheetId="6" r:id="rId6"/>
    <sheet name="ОСР 553-09-01" sheetId="7" r:id="rId7"/>
    <sheet name="ОСР 553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2" l="1"/>
  <c r="G69" i="2"/>
  <c r="G70" i="2" s="1"/>
  <c r="F69" i="2"/>
  <c r="F70" i="2" s="1"/>
  <c r="F72" i="2" s="1"/>
  <c r="F73" i="2" s="1"/>
  <c r="F74" i="2" s="1"/>
  <c r="C36" i="1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I38" i="1"/>
  <c r="I37" i="1"/>
  <c r="I36" i="1"/>
  <c r="I35" i="1"/>
  <c r="I34" i="1"/>
  <c r="C30" i="1"/>
  <c r="C31" i="1" s="1"/>
  <c r="C37" i="1" l="1"/>
  <c r="G72" i="2"/>
  <c r="G73" i="2" s="1"/>
  <c r="G74" i="2" s="1"/>
  <c r="D70" i="2"/>
  <c r="H69" i="2"/>
  <c r="C32" i="1"/>
  <c r="H68" i="2"/>
  <c r="D72" i="2" l="1"/>
  <c r="H70" i="2"/>
  <c r="D73" i="2" l="1"/>
  <c r="H72" i="2"/>
  <c r="D74" i="2" l="1"/>
  <c r="H73" i="2"/>
  <c r="H74" i="2" l="1"/>
  <c r="C35" i="1"/>
  <c r="C38" i="1" s="1"/>
  <c r="C40" i="1" l="1"/>
  <c r="C39" i="1"/>
  <c r="E40" i="1" l="1"/>
  <c r="C42" i="1"/>
  <c r="E42" i="1" s="1"/>
  <c r="E32" i="1" l="1"/>
</calcChain>
</file>

<file path=xl/sharedStrings.xml><?xml version="1.0" encoding="utf-8"?>
<sst xmlns="http://schemas.openxmlformats.org/spreadsheetml/2006/main" count="396" uniqueCount="159">
  <si>
    <t>СВОДКА ЗАТРАТ</t>
  </si>
  <si>
    <t>P_0222</t>
  </si>
  <si>
    <t>(идентификатор инвестиционного проекта)</t>
  </si>
  <si>
    <t>Реконструкция ВЛ-6 кВ Ф-1 ПС 35 6 кв НС-6 от опоры № 105 в сторону КТП 250 кВА СНТ Строммашивец, реконструкция ВЛ-0,4 кВ от КТП 925/250 кВА  в сторону дачных домов СНТ Строммашивец с заменой КТП 6/0,4кВ 0,25 МВА Волжский район Самарская область (0,25 МВА,реконструкция ВЛ 0,4кв протяженностью 5,55км, установка приборов учета 146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</si>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</sst>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7" max="9" width="17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1413.46129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1413.46129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235.57688000000007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1468.7015980013975</v>
      </c>
      <c r="D32" s="82"/>
      <c r="E32" s="66">
        <f>D32-C32</f>
        <v>-1468.7015980013975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1.0390815853198199</v>
      </c>
    </row>
    <row r="35" spans="1:9" ht="15.6">
      <c r="A35" s="55" t="s">
        <v>11</v>
      </c>
      <c r="B35" s="53" t="s">
        <v>12</v>
      </c>
      <c r="C35" s="73">
        <f>ССР!D74+ССР!E74</f>
        <v>32449.586514714458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1.1065344785145874</v>
      </c>
    </row>
    <row r="36" spans="1:9" ht="15.6">
      <c r="A36" s="55" t="s">
        <v>16</v>
      </c>
      <c r="B36" s="53" t="s">
        <v>17</v>
      </c>
      <c r="C36" s="73">
        <f>ССР!F74</f>
        <v>3774.1757436294565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1.1599922999352283</v>
      </c>
    </row>
    <row r="37" spans="1:9" ht="15.6">
      <c r="A37" s="55" t="s">
        <v>18</v>
      </c>
      <c r="B37" s="53" t="s">
        <v>19</v>
      </c>
      <c r="C37" s="73">
        <f>(ССР!G70)*1.2-C30</f>
        <v>2803.616105639946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1.2112743761995519</v>
      </c>
    </row>
    <row r="38" spans="1:9" ht="15.6">
      <c r="A38" s="50">
        <v>2</v>
      </c>
      <c r="B38" s="53" t="s">
        <v>20</v>
      </c>
      <c r="C38" s="73">
        <f>C35+C36+C37</f>
        <v>39027.378363983858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1.2648235807423363</v>
      </c>
    </row>
    <row r="39" spans="1:9" ht="15.6">
      <c r="A39" s="55" t="s">
        <v>21</v>
      </c>
      <c r="B39" s="53" t="s">
        <v>22</v>
      </c>
      <c r="C39" s="61">
        <f>C38-ROUND(C38/1.2,5)</f>
        <v>6504.56306398386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43185.139765782369</v>
      </c>
      <c r="D40" s="51"/>
      <c r="E40" s="66">
        <f>D40-C40</f>
        <v>-43185.139765782369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44653.841363783766</v>
      </c>
      <c r="D42" s="51"/>
      <c r="E42" s="66">
        <f>D42-C42</f>
        <v>-44653.841363783766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2588.4450000000002</v>
      </c>
      <c r="H13" s="32">
        <v>2588.4450000000002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2588.4450000000002</v>
      </c>
      <c r="H14" s="32">
        <v>2588.4450000000002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55" zoomScale="70" zoomScaleNormal="70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2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98</v>
      </c>
      <c r="B3" s="95"/>
      <c r="C3" s="11"/>
      <c r="D3" s="12">
        <v>3400.0065639643999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332.56706822870001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13.899250080810001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3053.5402456549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101</v>
      </c>
      <c r="B8" s="97"/>
      <c r="C8" s="100" t="s">
        <v>131</v>
      </c>
      <c r="D8" s="17">
        <v>3400.0065639643999</v>
      </c>
      <c r="E8" s="13">
        <v>1</v>
      </c>
      <c r="F8" s="13" t="s">
        <v>132</v>
      </c>
      <c r="G8" s="17">
        <v>3400.0065639643999</v>
      </c>
      <c r="H8" s="16"/>
    </row>
    <row r="9" spans="1:8">
      <c r="A9" s="102">
        <v>1</v>
      </c>
      <c r="B9" s="15" t="s">
        <v>127</v>
      </c>
      <c r="C9" s="100"/>
      <c r="D9" s="17">
        <v>332.56706822870001</v>
      </c>
      <c r="E9" s="13"/>
      <c r="F9" s="13"/>
      <c r="G9" s="13"/>
      <c r="H9" s="101" t="s">
        <v>41</v>
      </c>
    </row>
    <row r="10" spans="1:8">
      <c r="A10" s="100"/>
      <c r="B10" s="15" t="s">
        <v>128</v>
      </c>
      <c r="C10" s="100"/>
      <c r="D10" s="17">
        <v>13.899250080810001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3053.5402456549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64</v>
      </c>
      <c r="B13" s="95"/>
      <c r="C13" s="10"/>
      <c r="D13" s="12">
        <v>0</v>
      </c>
      <c r="E13" s="13"/>
      <c r="F13" s="13"/>
      <c r="G13" s="13"/>
      <c r="H13" s="16"/>
    </row>
    <row r="14" spans="1:8">
      <c r="A14" s="100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130</v>
      </c>
      <c r="C17" s="10"/>
      <c r="D17" s="12">
        <v>0</v>
      </c>
      <c r="E17" s="13"/>
      <c r="F17" s="13"/>
      <c r="G17" s="13"/>
      <c r="H17" s="16"/>
    </row>
    <row r="18" spans="1:8">
      <c r="A18" s="96" t="s">
        <v>105</v>
      </c>
      <c r="B18" s="97"/>
      <c r="C18" s="100" t="s">
        <v>131</v>
      </c>
      <c r="D18" s="17">
        <v>0</v>
      </c>
      <c r="E18" s="13">
        <v>1</v>
      </c>
      <c r="F18" s="13" t="s">
        <v>132</v>
      </c>
      <c r="G18" s="17">
        <v>0</v>
      </c>
      <c r="H18" s="16"/>
    </row>
    <row r="19" spans="1:8">
      <c r="A19" s="102">
        <v>1</v>
      </c>
      <c r="B19" s="15" t="s">
        <v>127</v>
      </c>
      <c r="C19" s="100"/>
      <c r="D19" s="17">
        <v>0</v>
      </c>
      <c r="E19" s="13"/>
      <c r="F19" s="13"/>
      <c r="G19" s="13"/>
      <c r="H19" s="101" t="s">
        <v>41</v>
      </c>
    </row>
    <row r="20" spans="1:8">
      <c r="A20" s="100"/>
      <c r="B20" s="15" t="s">
        <v>128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129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130</v>
      </c>
      <c r="C22" s="100"/>
      <c r="D22" s="17">
        <v>0</v>
      </c>
      <c r="E22" s="13"/>
      <c r="F22" s="13"/>
      <c r="G22" s="13"/>
      <c r="H22" s="101"/>
    </row>
    <row r="23" spans="1:8" ht="24.6">
      <c r="A23" s="98" t="s">
        <v>79</v>
      </c>
      <c r="B23" s="95"/>
      <c r="C23" s="10"/>
      <c r="D23" s="12">
        <v>2978.8249999999998</v>
      </c>
      <c r="E23" s="13"/>
      <c r="F23" s="13"/>
      <c r="G23" s="13"/>
      <c r="H23" s="16"/>
    </row>
    <row r="24" spans="1:8">
      <c r="A24" s="100" t="s">
        <v>134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130</v>
      </c>
      <c r="C27" s="10"/>
      <c r="D27" s="12">
        <v>2978.8249999999998</v>
      </c>
      <c r="E27" s="13"/>
      <c r="F27" s="13"/>
      <c r="G27" s="13"/>
      <c r="H27" s="16"/>
    </row>
    <row r="28" spans="1:8">
      <c r="A28" s="96" t="s">
        <v>79</v>
      </c>
      <c r="B28" s="97"/>
      <c r="C28" s="100" t="s">
        <v>131</v>
      </c>
      <c r="D28" s="17">
        <v>390.38</v>
      </c>
      <c r="E28" s="13">
        <v>1</v>
      </c>
      <c r="F28" s="13" t="s">
        <v>132</v>
      </c>
      <c r="G28" s="17">
        <v>390.38</v>
      </c>
      <c r="H28" s="16"/>
    </row>
    <row r="29" spans="1:8">
      <c r="A29" s="102">
        <v>1</v>
      </c>
      <c r="B29" s="15" t="s">
        <v>127</v>
      </c>
      <c r="C29" s="100"/>
      <c r="D29" s="17">
        <v>0</v>
      </c>
      <c r="E29" s="13"/>
      <c r="F29" s="13"/>
      <c r="G29" s="13"/>
      <c r="H29" s="101" t="s">
        <v>41</v>
      </c>
    </row>
    <row r="30" spans="1:8">
      <c r="A30" s="100"/>
      <c r="B30" s="15" t="s">
        <v>128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129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130</v>
      </c>
      <c r="C32" s="100"/>
      <c r="D32" s="17">
        <v>390.38</v>
      </c>
      <c r="E32" s="13"/>
      <c r="F32" s="13"/>
      <c r="G32" s="13"/>
      <c r="H32" s="101"/>
    </row>
    <row r="33" spans="1:8">
      <c r="A33" s="96" t="s">
        <v>79</v>
      </c>
      <c r="B33" s="97"/>
      <c r="C33" s="100" t="s">
        <v>135</v>
      </c>
      <c r="D33" s="17">
        <v>2588.4450000000002</v>
      </c>
      <c r="E33" s="13">
        <v>291</v>
      </c>
      <c r="F33" s="13" t="s">
        <v>132</v>
      </c>
      <c r="G33" s="17">
        <v>8.8949999999999996</v>
      </c>
      <c r="H33" s="16"/>
    </row>
    <row r="34" spans="1:8">
      <c r="A34" s="102">
        <v>2</v>
      </c>
      <c r="B34" s="15" t="s">
        <v>127</v>
      </c>
      <c r="C34" s="100"/>
      <c r="D34" s="17">
        <v>0</v>
      </c>
      <c r="E34" s="13"/>
      <c r="F34" s="13"/>
      <c r="G34" s="13"/>
      <c r="H34" s="101" t="s">
        <v>41</v>
      </c>
    </row>
    <row r="35" spans="1:8">
      <c r="A35" s="100"/>
      <c r="B35" s="15" t="s">
        <v>128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129</v>
      </c>
      <c r="C36" s="100"/>
      <c r="D36" s="17">
        <v>0</v>
      </c>
      <c r="E36" s="13"/>
      <c r="F36" s="13"/>
      <c r="G36" s="13"/>
      <c r="H36" s="101"/>
    </row>
    <row r="37" spans="1:8">
      <c r="A37" s="100"/>
      <c r="B37" s="15" t="s">
        <v>130</v>
      </c>
      <c r="C37" s="100"/>
      <c r="D37" s="17">
        <v>2588.4450000000002</v>
      </c>
      <c r="E37" s="13"/>
      <c r="F37" s="13"/>
      <c r="G37" s="13"/>
      <c r="H37" s="101"/>
    </row>
    <row r="38" spans="1:8" ht="24.6">
      <c r="A38" s="98" t="s">
        <v>109</v>
      </c>
      <c r="B38" s="95"/>
      <c r="C38" s="10"/>
      <c r="D38" s="12">
        <v>2187.1656564157001</v>
      </c>
      <c r="E38" s="13"/>
      <c r="F38" s="13"/>
      <c r="G38" s="13"/>
      <c r="H38" s="16"/>
    </row>
    <row r="39" spans="1:8">
      <c r="A39" s="100" t="s">
        <v>136</v>
      </c>
      <c r="B39" s="15" t="s">
        <v>127</v>
      </c>
      <c r="C39" s="10"/>
      <c r="D39" s="12">
        <v>1960.0612630035</v>
      </c>
      <c r="E39" s="13"/>
      <c r="F39" s="13"/>
      <c r="G39" s="13"/>
      <c r="H39" s="16"/>
    </row>
    <row r="40" spans="1:8">
      <c r="A40" s="100"/>
      <c r="B40" s="15" t="s">
        <v>128</v>
      </c>
      <c r="C40" s="10"/>
      <c r="D40" s="12">
        <v>121.72900994161</v>
      </c>
      <c r="E40" s="13"/>
      <c r="F40" s="13"/>
      <c r="G40" s="13"/>
      <c r="H40" s="16"/>
    </row>
    <row r="41" spans="1:8">
      <c r="A41" s="100"/>
      <c r="B41" s="15" t="s">
        <v>129</v>
      </c>
      <c r="C41" s="10"/>
      <c r="D41" s="12">
        <v>0</v>
      </c>
      <c r="E41" s="13"/>
      <c r="F41" s="13"/>
      <c r="G41" s="13"/>
      <c r="H41" s="16"/>
    </row>
    <row r="42" spans="1:8">
      <c r="A42" s="100"/>
      <c r="B42" s="15" t="s">
        <v>130</v>
      </c>
      <c r="C42" s="10"/>
      <c r="D42" s="12">
        <v>0</v>
      </c>
      <c r="E42" s="13"/>
      <c r="F42" s="13"/>
      <c r="G42" s="13"/>
      <c r="H42" s="16"/>
    </row>
    <row r="43" spans="1:8">
      <c r="A43" s="96" t="s">
        <v>43</v>
      </c>
      <c r="B43" s="97"/>
      <c r="C43" s="100" t="s">
        <v>43</v>
      </c>
      <c r="D43" s="17">
        <v>2081.7902729450998</v>
      </c>
      <c r="E43" s="13">
        <v>5.55</v>
      </c>
      <c r="F43" s="13" t="s">
        <v>137</v>
      </c>
      <c r="G43" s="17">
        <v>375.09734647659002</v>
      </c>
      <c r="H43" s="16"/>
    </row>
    <row r="44" spans="1:8">
      <c r="A44" s="102">
        <v>1</v>
      </c>
      <c r="B44" s="15" t="s">
        <v>127</v>
      </c>
      <c r="C44" s="100"/>
      <c r="D44" s="17">
        <v>1960.0612630035</v>
      </c>
      <c r="E44" s="13"/>
      <c r="F44" s="13"/>
      <c r="G44" s="13"/>
      <c r="H44" s="101" t="s">
        <v>138</v>
      </c>
    </row>
    <row r="45" spans="1:8">
      <c r="A45" s="100"/>
      <c r="B45" s="15" t="s">
        <v>128</v>
      </c>
      <c r="C45" s="100"/>
      <c r="D45" s="17">
        <v>121.72900994161</v>
      </c>
      <c r="E45" s="13"/>
      <c r="F45" s="13"/>
      <c r="G45" s="13"/>
      <c r="H45" s="101"/>
    </row>
    <row r="46" spans="1:8">
      <c r="A46" s="100"/>
      <c r="B46" s="15" t="s">
        <v>129</v>
      </c>
      <c r="C46" s="100"/>
      <c r="D46" s="17">
        <v>0</v>
      </c>
      <c r="E46" s="13"/>
      <c r="F46" s="13"/>
      <c r="G46" s="13"/>
      <c r="H46" s="101"/>
    </row>
    <row r="47" spans="1:8">
      <c r="A47" s="100"/>
      <c r="B47" s="15" t="s">
        <v>130</v>
      </c>
      <c r="C47" s="100"/>
      <c r="D47" s="17">
        <v>0</v>
      </c>
      <c r="E47" s="13"/>
      <c r="F47" s="13"/>
      <c r="G47" s="13"/>
      <c r="H47" s="101"/>
    </row>
    <row r="48" spans="1:8">
      <c r="A48" s="100" t="s">
        <v>139</v>
      </c>
      <c r="B48" s="15" t="s">
        <v>127</v>
      </c>
      <c r="C48" s="10"/>
      <c r="D48" s="12">
        <v>1960.0612630035</v>
      </c>
      <c r="E48" s="13"/>
      <c r="F48" s="13"/>
      <c r="G48" s="13"/>
      <c r="H48" s="16"/>
    </row>
    <row r="49" spans="1:8">
      <c r="A49" s="100"/>
      <c r="B49" s="15" t="s">
        <v>128</v>
      </c>
      <c r="C49" s="10"/>
      <c r="D49" s="12">
        <v>121.72900994161</v>
      </c>
      <c r="E49" s="13"/>
      <c r="F49" s="13"/>
      <c r="G49" s="13"/>
      <c r="H49" s="16"/>
    </row>
    <row r="50" spans="1:8">
      <c r="A50" s="100"/>
      <c r="B50" s="15" t="s">
        <v>129</v>
      </c>
      <c r="C50" s="10"/>
      <c r="D50" s="12">
        <v>0</v>
      </c>
      <c r="E50" s="13"/>
      <c r="F50" s="13"/>
      <c r="G50" s="13"/>
      <c r="H50" s="16"/>
    </row>
    <row r="51" spans="1:8">
      <c r="A51" s="100"/>
      <c r="B51" s="15" t="s">
        <v>130</v>
      </c>
      <c r="C51" s="10"/>
      <c r="D51" s="12">
        <v>105.37538347058</v>
      </c>
      <c r="E51" s="13"/>
      <c r="F51" s="13"/>
      <c r="G51" s="13"/>
      <c r="H51" s="16"/>
    </row>
    <row r="52" spans="1:8">
      <c r="A52" s="96" t="s">
        <v>113</v>
      </c>
      <c r="B52" s="97"/>
      <c r="C52" s="100" t="s">
        <v>43</v>
      </c>
      <c r="D52" s="17">
        <v>105.37538347058</v>
      </c>
      <c r="E52" s="13">
        <v>5.55</v>
      </c>
      <c r="F52" s="13" t="s">
        <v>137</v>
      </c>
      <c r="G52" s="17">
        <v>18.986555580285</v>
      </c>
      <c r="H52" s="16"/>
    </row>
    <row r="53" spans="1:8">
      <c r="A53" s="102">
        <v>1</v>
      </c>
      <c r="B53" s="15" t="s">
        <v>127</v>
      </c>
      <c r="C53" s="100"/>
      <c r="D53" s="17">
        <v>0</v>
      </c>
      <c r="E53" s="13"/>
      <c r="F53" s="13"/>
      <c r="G53" s="13"/>
      <c r="H53" s="101" t="s">
        <v>138</v>
      </c>
    </row>
    <row r="54" spans="1:8">
      <c r="A54" s="100"/>
      <c r="B54" s="15" t="s">
        <v>128</v>
      </c>
      <c r="C54" s="100"/>
      <c r="D54" s="17">
        <v>0</v>
      </c>
      <c r="E54" s="13"/>
      <c r="F54" s="13"/>
      <c r="G54" s="13"/>
      <c r="H54" s="101"/>
    </row>
    <row r="55" spans="1:8">
      <c r="A55" s="100"/>
      <c r="B55" s="15" t="s">
        <v>129</v>
      </c>
      <c r="C55" s="100"/>
      <c r="D55" s="17">
        <v>0</v>
      </c>
      <c r="E55" s="13"/>
      <c r="F55" s="13"/>
      <c r="G55" s="13"/>
      <c r="H55" s="101"/>
    </row>
    <row r="56" spans="1:8">
      <c r="A56" s="100"/>
      <c r="B56" s="15" t="s">
        <v>130</v>
      </c>
      <c r="C56" s="100"/>
      <c r="D56" s="17">
        <v>105.37538347058</v>
      </c>
      <c r="E56" s="13"/>
      <c r="F56" s="13"/>
      <c r="G56" s="13"/>
      <c r="H56" s="101"/>
    </row>
    <row r="57" spans="1:8" ht="24.6">
      <c r="A57" s="98" t="s">
        <v>115</v>
      </c>
      <c r="B57" s="95"/>
      <c r="C57" s="10"/>
      <c r="D57" s="12">
        <v>152.83255241683</v>
      </c>
      <c r="E57" s="13"/>
      <c r="F57" s="13"/>
      <c r="G57" s="13"/>
      <c r="H57" s="16"/>
    </row>
    <row r="58" spans="1:8">
      <c r="A58" s="100" t="s">
        <v>140</v>
      </c>
      <c r="B58" s="15" t="s">
        <v>127</v>
      </c>
      <c r="C58" s="10"/>
      <c r="D58" s="12">
        <v>0</v>
      </c>
      <c r="E58" s="13"/>
      <c r="F58" s="13"/>
      <c r="G58" s="13"/>
      <c r="H58" s="16"/>
    </row>
    <row r="59" spans="1:8">
      <c r="A59" s="100"/>
      <c r="B59" s="15" t="s">
        <v>128</v>
      </c>
      <c r="C59" s="10"/>
      <c r="D59" s="12">
        <v>0</v>
      </c>
      <c r="E59" s="13"/>
      <c r="F59" s="13"/>
      <c r="G59" s="13"/>
      <c r="H59" s="16"/>
    </row>
    <row r="60" spans="1:8">
      <c r="A60" s="100"/>
      <c r="B60" s="15" t="s">
        <v>129</v>
      </c>
      <c r="C60" s="10"/>
      <c r="D60" s="12">
        <v>0</v>
      </c>
      <c r="E60" s="13"/>
      <c r="F60" s="13"/>
      <c r="G60" s="13"/>
      <c r="H60" s="16"/>
    </row>
    <row r="61" spans="1:8">
      <c r="A61" s="100"/>
      <c r="B61" s="15" t="s">
        <v>130</v>
      </c>
      <c r="C61" s="10"/>
      <c r="D61" s="12">
        <v>152.83255241683</v>
      </c>
      <c r="E61" s="13"/>
      <c r="F61" s="13"/>
      <c r="G61" s="13"/>
      <c r="H61" s="16"/>
    </row>
    <row r="62" spans="1:8">
      <c r="A62" s="96" t="s">
        <v>115</v>
      </c>
      <c r="B62" s="97"/>
      <c r="C62" s="100" t="s">
        <v>43</v>
      </c>
      <c r="D62" s="17">
        <v>152.83255241683</v>
      </c>
      <c r="E62" s="13">
        <v>5.55</v>
      </c>
      <c r="F62" s="13" t="s">
        <v>137</v>
      </c>
      <c r="G62" s="17">
        <v>27.537396831860999</v>
      </c>
      <c r="H62" s="16"/>
    </row>
    <row r="63" spans="1:8">
      <c r="A63" s="102">
        <v>1</v>
      </c>
      <c r="B63" s="15" t="s">
        <v>127</v>
      </c>
      <c r="C63" s="100"/>
      <c r="D63" s="17">
        <v>0</v>
      </c>
      <c r="E63" s="13"/>
      <c r="F63" s="13"/>
      <c r="G63" s="13"/>
      <c r="H63" s="101" t="s">
        <v>138</v>
      </c>
    </row>
    <row r="64" spans="1:8">
      <c r="A64" s="100"/>
      <c r="B64" s="15" t="s">
        <v>128</v>
      </c>
      <c r="C64" s="100"/>
      <c r="D64" s="17">
        <v>0</v>
      </c>
      <c r="E64" s="13"/>
      <c r="F64" s="13"/>
      <c r="G64" s="13"/>
      <c r="H64" s="101"/>
    </row>
    <row r="65" spans="1:8">
      <c r="A65" s="100"/>
      <c r="B65" s="15" t="s">
        <v>129</v>
      </c>
      <c r="C65" s="100"/>
      <c r="D65" s="17">
        <v>0</v>
      </c>
      <c r="E65" s="13"/>
      <c r="F65" s="13"/>
      <c r="G65" s="13"/>
      <c r="H65" s="101"/>
    </row>
    <row r="66" spans="1:8">
      <c r="A66" s="100"/>
      <c r="B66" s="15" t="s">
        <v>130</v>
      </c>
      <c r="C66" s="100"/>
      <c r="D66" s="17">
        <v>152.83255241683</v>
      </c>
      <c r="E66" s="13"/>
      <c r="F66" s="13"/>
      <c r="G66" s="13"/>
      <c r="H66" s="101"/>
    </row>
    <row r="67" spans="1:8" ht="24.6">
      <c r="A67" s="98"/>
      <c r="B67" s="95"/>
      <c r="C67" s="10"/>
      <c r="D67" s="12">
        <v>22543.77</v>
      </c>
      <c r="E67" s="13"/>
      <c r="F67" s="13"/>
      <c r="G67" s="13"/>
      <c r="H67" s="16"/>
    </row>
    <row r="68" spans="1:8">
      <c r="A68" s="100" t="s">
        <v>126</v>
      </c>
      <c r="B68" s="15" t="s">
        <v>127</v>
      </c>
      <c r="C68" s="10"/>
      <c r="D68" s="12">
        <v>20733.75</v>
      </c>
      <c r="E68" s="13"/>
      <c r="F68" s="13"/>
      <c r="G68" s="13"/>
      <c r="H68" s="16"/>
    </row>
    <row r="69" spans="1:8">
      <c r="A69" s="100"/>
      <c r="B69" s="15" t="s">
        <v>128</v>
      </c>
      <c r="C69" s="10"/>
      <c r="D69" s="12">
        <v>1810.02</v>
      </c>
      <c r="E69" s="13"/>
      <c r="F69" s="13"/>
      <c r="G69" s="13"/>
      <c r="H69" s="16"/>
    </row>
    <row r="70" spans="1:8">
      <c r="A70" s="100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100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6" t="s">
        <v>117</v>
      </c>
      <c r="B72" s="97"/>
      <c r="C72" s="100" t="s">
        <v>135</v>
      </c>
      <c r="D72" s="17">
        <v>22543.77</v>
      </c>
      <c r="E72" s="13">
        <v>291</v>
      </c>
      <c r="F72" s="13" t="s">
        <v>132</v>
      </c>
      <c r="G72" s="17">
        <v>77.47</v>
      </c>
      <c r="H72" s="16"/>
    </row>
    <row r="73" spans="1:8">
      <c r="A73" s="102">
        <v>1</v>
      </c>
      <c r="B73" s="15" t="s">
        <v>127</v>
      </c>
      <c r="C73" s="100"/>
      <c r="D73" s="17">
        <v>20733.75</v>
      </c>
      <c r="E73" s="13"/>
      <c r="F73" s="13"/>
      <c r="G73" s="13"/>
      <c r="H73" s="101" t="s">
        <v>41</v>
      </c>
    </row>
    <row r="74" spans="1:8">
      <c r="A74" s="100"/>
      <c r="B74" s="15" t="s">
        <v>128</v>
      </c>
      <c r="C74" s="100"/>
      <c r="D74" s="17">
        <v>1810.02</v>
      </c>
      <c r="E74" s="13"/>
      <c r="F74" s="13"/>
      <c r="G74" s="13"/>
      <c r="H74" s="101"/>
    </row>
    <row r="75" spans="1:8">
      <c r="A75" s="100"/>
      <c r="B75" s="15" t="s">
        <v>129</v>
      </c>
      <c r="C75" s="100"/>
      <c r="D75" s="17">
        <v>0</v>
      </c>
      <c r="E75" s="13"/>
      <c r="F75" s="13"/>
      <c r="G75" s="13"/>
      <c r="H75" s="101"/>
    </row>
    <row r="76" spans="1:8">
      <c r="A76" s="100"/>
      <c r="B76" s="15" t="s">
        <v>130</v>
      </c>
      <c r="C76" s="100"/>
      <c r="D76" s="17">
        <v>0</v>
      </c>
      <c r="E76" s="13"/>
      <c r="F76" s="13"/>
      <c r="G76" s="13"/>
      <c r="H76" s="101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9" t="s">
        <v>141</v>
      </c>
      <c r="B79" s="99"/>
      <c r="C79" s="99"/>
      <c r="D79" s="99"/>
      <c r="E79" s="99"/>
      <c r="F79" s="99"/>
      <c r="G79" s="99"/>
      <c r="H79" s="99"/>
    </row>
    <row r="80" spans="1:8">
      <c r="A80" s="99" t="s">
        <v>142</v>
      </c>
      <c r="B80" s="99"/>
      <c r="C80" s="99"/>
      <c r="D80" s="99"/>
      <c r="E80" s="99"/>
      <c r="F80" s="99"/>
      <c r="G80" s="99"/>
      <c r="H80" s="99"/>
    </row>
  </sheetData>
  <mergeCells count="47">
    <mergeCell ref="C52:C56"/>
    <mergeCell ref="C62:C66"/>
    <mergeCell ref="C72:C76"/>
    <mergeCell ref="H9:H12"/>
    <mergeCell ref="H19:H22"/>
    <mergeCell ref="H29:H32"/>
    <mergeCell ref="H34:H37"/>
    <mergeCell ref="H44:H47"/>
    <mergeCell ref="H53:H56"/>
    <mergeCell ref="H63:H66"/>
    <mergeCell ref="H73:H76"/>
    <mergeCell ref="C8:C12"/>
    <mergeCell ref="C18:C22"/>
    <mergeCell ref="C28:C32"/>
    <mergeCell ref="C33:C37"/>
    <mergeCell ref="C43:C47"/>
    <mergeCell ref="A80:H80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8:A51"/>
    <mergeCell ref="A53:A56"/>
    <mergeCell ref="A58:A61"/>
    <mergeCell ref="A63:A66"/>
    <mergeCell ref="A68:A71"/>
    <mergeCell ref="A73:A76"/>
    <mergeCell ref="A57:B57"/>
    <mergeCell ref="A62:B62"/>
    <mergeCell ref="A67:B67"/>
    <mergeCell ref="A72:B72"/>
    <mergeCell ref="A79:H79"/>
    <mergeCell ref="A28:B28"/>
    <mergeCell ref="A33:B33"/>
    <mergeCell ref="A38:B38"/>
    <mergeCell ref="A43:B43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F12" sqref="F1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4.3320312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143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132</v>
      </c>
      <c r="C4" s="5">
        <v>1</v>
      </c>
      <c r="D4" s="5">
        <v>3053.5353739730999</v>
      </c>
      <c r="E4" s="4" t="s">
        <v>153</v>
      </c>
      <c r="F4" s="3" t="s">
        <v>152</v>
      </c>
      <c r="G4" s="5">
        <v>3053.5353739730999</v>
      </c>
      <c r="H4" t="s">
        <v>154</v>
      </c>
    </row>
    <row r="5" spans="1:8" ht="39" customHeight="1">
      <c r="A5" s="3" t="s">
        <v>155</v>
      </c>
      <c r="B5" s="4" t="s">
        <v>137</v>
      </c>
      <c r="C5" s="5">
        <v>5.55</v>
      </c>
      <c r="D5" s="5">
        <v>222.07854046447</v>
      </c>
      <c r="E5" s="4">
        <v>0.4</v>
      </c>
      <c r="F5" s="3" t="s">
        <v>155</v>
      </c>
      <c r="G5" s="5">
        <v>123.25358995777999</v>
      </c>
      <c r="H5" s="6" t="s">
        <v>156</v>
      </c>
    </row>
    <row r="6" spans="1:8" ht="39" hidden="1" customHeight="1">
      <c r="A6" s="3" t="s">
        <v>157</v>
      </c>
      <c r="B6" s="4" t="s">
        <v>132</v>
      </c>
      <c r="C6" s="5">
        <v>12.613636363635999</v>
      </c>
      <c r="D6" s="5">
        <v>50.013676575223002</v>
      </c>
      <c r="E6" s="4">
        <v>6</v>
      </c>
      <c r="F6" s="4"/>
      <c r="G6" s="5">
        <v>630.85432952838005</v>
      </c>
      <c r="H6" s="6"/>
    </row>
    <row r="7" spans="1:8" ht="39" hidden="1" customHeight="1">
      <c r="A7" s="3" t="s">
        <v>158</v>
      </c>
      <c r="B7" s="4" t="s">
        <v>132</v>
      </c>
      <c r="C7" s="5">
        <v>1309.5</v>
      </c>
      <c r="D7" s="5">
        <v>4.8225376529421</v>
      </c>
      <c r="E7" s="4"/>
      <c r="F7" s="4"/>
      <c r="G7" s="5">
        <v>6315.1130565276999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3" zoomScale="90" zoomScaleNormal="90" workbookViewId="0">
      <selection activeCell="A14" sqref="A14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tr">
        <f>'Сводка затрат'!A19:C19</f>
        <v>Реконструкция ВЛ-6 кВ Ф-1 ПС 35 6 кв НС-6 от опоры № 105 в сторону КТП 250 кВА СНТ Строммашивец, реконструкция ВЛ-0,4 кВ от КТП 925/250 кВА  в сторону дачных домов СНТ Строммашивец с заменой КТП 6/0,4кВ 0,25 МВА Волжский район Самарская область (0,25 МВА,реконструкция ВЛ 0,4кв протяженностью 5,55км, установка приборов учета 146 т.у.)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21066.317068229</v>
      </c>
      <c r="E25" s="41">
        <v>1823.9192500808001</v>
      </c>
      <c r="F25" s="41">
        <v>3053.5402456549</v>
      </c>
      <c r="G25" s="41">
        <v>0</v>
      </c>
      <c r="H25" s="41">
        <v>25943.776563963998</v>
      </c>
    </row>
    <row r="26" spans="1:8">
      <c r="A26" s="2">
        <v>2</v>
      </c>
      <c r="B26" s="2" t="s">
        <v>42</v>
      </c>
      <c r="C26" s="42" t="s">
        <v>43</v>
      </c>
      <c r="D26" s="41">
        <v>1960.0612630035</v>
      </c>
      <c r="E26" s="41">
        <v>121.72900994161</v>
      </c>
      <c r="F26" s="41">
        <v>0</v>
      </c>
      <c r="G26" s="41">
        <v>0</v>
      </c>
      <c r="H26" s="41">
        <v>2081.7902729450998</v>
      </c>
    </row>
    <row r="27" spans="1:8">
      <c r="A27" s="2"/>
      <c r="B27" s="33"/>
      <c r="C27" s="33" t="s">
        <v>44</v>
      </c>
      <c r="D27" s="41">
        <v>23026.378331232001</v>
      </c>
      <c r="E27" s="41">
        <v>1945.6482600224001</v>
      </c>
      <c r="F27" s="41">
        <v>3053.5402456549</v>
      </c>
      <c r="G27" s="41">
        <v>0</v>
      </c>
      <c r="H27" s="41">
        <v>28025.566836909999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23026.378331232001</v>
      </c>
      <c r="E43" s="41">
        <v>1945.6482600224001</v>
      </c>
      <c r="F43" s="41">
        <v>3053.5402456549</v>
      </c>
      <c r="G43" s="41">
        <v>0</v>
      </c>
      <c r="H43" s="41">
        <v>28025.566836909999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526.65792670572</v>
      </c>
      <c r="E45" s="41">
        <v>45.597981252019999</v>
      </c>
      <c r="F45" s="41">
        <v>0</v>
      </c>
      <c r="G45" s="41">
        <v>0</v>
      </c>
      <c r="H45" s="41">
        <v>572.25590795773996</v>
      </c>
    </row>
    <row r="46" spans="1:8" ht="31.2">
      <c r="A46" s="2">
        <v>4</v>
      </c>
      <c r="B46" s="2" t="s">
        <v>57</v>
      </c>
      <c r="C46" s="42" t="s">
        <v>59</v>
      </c>
      <c r="D46" s="41">
        <v>39.201225260069997</v>
      </c>
      <c r="E46" s="41">
        <v>2.4345801988322</v>
      </c>
      <c r="F46" s="41">
        <v>0</v>
      </c>
      <c r="G46" s="41">
        <v>0</v>
      </c>
      <c r="H46" s="41">
        <v>41.635805458901999</v>
      </c>
    </row>
    <row r="47" spans="1:8">
      <c r="A47" s="2"/>
      <c r="B47" s="33"/>
      <c r="C47" s="33" t="s">
        <v>60</v>
      </c>
      <c r="D47" s="41">
        <v>565.85915196579003</v>
      </c>
      <c r="E47" s="41">
        <v>48.032561450852</v>
      </c>
      <c r="F47" s="41">
        <v>0</v>
      </c>
      <c r="G47" s="41">
        <v>0</v>
      </c>
      <c r="H47" s="41">
        <v>613.89171341663996</v>
      </c>
    </row>
    <row r="48" spans="1:8">
      <c r="A48" s="2"/>
      <c r="B48" s="33"/>
      <c r="C48" s="33" t="s">
        <v>61</v>
      </c>
      <c r="D48" s="41">
        <v>23592.237483198001</v>
      </c>
      <c r="E48" s="41">
        <v>1993.6808214733001</v>
      </c>
      <c r="F48" s="41">
        <v>3053.5402456549</v>
      </c>
      <c r="G48" s="41">
        <v>0</v>
      </c>
      <c r="H48" s="41">
        <v>28639.458550325999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76.010000000000005</v>
      </c>
      <c r="H50" s="41">
        <v>76.010000000000005</v>
      </c>
    </row>
    <row r="51" spans="1:8" ht="31.2">
      <c r="A51" s="2">
        <v>6</v>
      </c>
      <c r="B51" s="2" t="s">
        <v>65</v>
      </c>
      <c r="C51" s="48" t="s">
        <v>66</v>
      </c>
      <c r="D51" s="41">
        <v>615.75739831146996</v>
      </c>
      <c r="E51" s="41">
        <v>52.035069440451998</v>
      </c>
      <c r="F51" s="41">
        <v>0</v>
      </c>
      <c r="G51" s="41">
        <v>0</v>
      </c>
      <c r="H51" s="41">
        <v>667.79246775191996</v>
      </c>
    </row>
    <row r="52" spans="1:8">
      <c r="A52" s="2">
        <v>7</v>
      </c>
      <c r="B52" s="2" t="s">
        <v>67</v>
      </c>
      <c r="C52" s="48" t="s">
        <v>43</v>
      </c>
      <c r="D52" s="41">
        <v>0</v>
      </c>
      <c r="E52" s="41">
        <v>0</v>
      </c>
      <c r="F52" s="41">
        <v>0</v>
      </c>
      <c r="G52" s="41">
        <v>105.37538347058</v>
      </c>
      <c r="H52" s="41">
        <v>105.37538347058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46.078345901365999</v>
      </c>
      <c r="H53" s="41">
        <v>46.078345901365999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26.376816888756</v>
      </c>
      <c r="H54" s="41">
        <v>26.376816888756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26.376816888756</v>
      </c>
      <c r="H55" s="41">
        <v>26.376816888756</v>
      </c>
    </row>
    <row r="56" spans="1:8">
      <c r="A56" s="2"/>
      <c r="B56" s="33"/>
      <c r="C56" s="33" t="s">
        <v>72</v>
      </c>
      <c r="D56" s="41">
        <v>615.75739831146996</v>
      </c>
      <c r="E56" s="41">
        <v>52.035069440451998</v>
      </c>
      <c r="F56" s="41">
        <v>0</v>
      </c>
      <c r="G56" s="41">
        <v>280.21736314946003</v>
      </c>
      <c r="H56" s="41">
        <v>948.00983090138004</v>
      </c>
    </row>
    <row r="57" spans="1:8">
      <c r="A57" s="2"/>
      <c r="B57" s="33"/>
      <c r="C57" s="33" t="s">
        <v>73</v>
      </c>
      <c r="D57" s="41">
        <v>24207.994881508999</v>
      </c>
      <c r="E57" s="41">
        <v>2045.7158909136999</v>
      </c>
      <c r="F57" s="41">
        <v>3053.5402456549</v>
      </c>
      <c r="G57" s="41">
        <v>280.21736314946003</v>
      </c>
      <c r="H57" s="41">
        <v>29587.468381228002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24207.994881508999</v>
      </c>
      <c r="E61" s="41">
        <v>2045.7158909136999</v>
      </c>
      <c r="F61" s="41">
        <v>3053.5402456549</v>
      </c>
      <c r="G61" s="41">
        <v>280.21736314946003</v>
      </c>
      <c r="H61" s="41">
        <v>29587.468381228002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2978.8249999999998</v>
      </c>
      <c r="H63" s="41">
        <v>2978.8249999999998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152.83255241683</v>
      </c>
      <c r="H64" s="41">
        <v>152.83255241683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3131.6575524168002</v>
      </c>
      <c r="H65" s="41">
        <v>3131.6575524168002</v>
      </c>
    </row>
    <row r="66" spans="1:8">
      <c r="A66" s="2"/>
      <c r="B66" s="33"/>
      <c r="C66" s="33" t="s">
        <v>83</v>
      </c>
      <c r="D66" s="41">
        <v>24207.994881508999</v>
      </c>
      <c r="E66" s="41">
        <v>2045.7158909136999</v>
      </c>
      <c r="F66" s="41">
        <v>3053.5402456549</v>
      </c>
      <c r="G66" s="41">
        <v>3411.8749155662999</v>
      </c>
      <c r="H66" s="41">
        <v>32719.125933644002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726.2398464452699</v>
      </c>
      <c r="E68" s="41">
        <f>E66*3%</f>
        <v>61.371476727410993</v>
      </c>
      <c r="F68" s="41">
        <f>F66*3%</f>
        <v>91.606207369646995</v>
      </c>
      <c r="G68" s="41">
        <f>G66*3%</f>
        <v>102.35624746698899</v>
      </c>
      <c r="H68" s="41">
        <f>SUM(D68:G68)</f>
        <v>981.57377800931681</v>
      </c>
    </row>
    <row r="69" spans="1:8">
      <c r="A69" s="2"/>
      <c r="B69" s="33"/>
      <c r="C69" s="33" t="s">
        <v>87</v>
      </c>
      <c r="D69" s="41">
        <f>D68</f>
        <v>726.2398464452699</v>
      </c>
      <c r="E69" s="41">
        <f>E68</f>
        <v>61.371476727410993</v>
      </c>
      <c r="F69" s="41">
        <f>F68</f>
        <v>91.606207369646995</v>
      </c>
      <c r="G69" s="41">
        <f>G68</f>
        <v>102.35624746698899</v>
      </c>
      <c r="H69" s="41">
        <f>SUM(D69:G69)</f>
        <v>981.57377800931681</v>
      </c>
    </row>
    <row r="70" spans="1:8">
      <c r="A70" s="2"/>
      <c r="B70" s="33"/>
      <c r="C70" s="33" t="s">
        <v>88</v>
      </c>
      <c r="D70" s="41">
        <f>D69+D66</f>
        <v>24934.23472795427</v>
      </c>
      <c r="E70" s="41">
        <f>E69+E66</f>
        <v>2107.0873676411111</v>
      </c>
      <c r="F70" s="41">
        <f>F69+F66</f>
        <v>3145.1464530245471</v>
      </c>
      <c r="G70" s="41">
        <f>G69+G66</f>
        <v>3514.2311630332888</v>
      </c>
      <c r="H70" s="41">
        <f>SUM(D70:G70)</f>
        <v>33700.699711653215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4986.8469455908544</v>
      </c>
      <c r="E72" s="41">
        <f>E70*20%</f>
        <v>421.41747352822222</v>
      </c>
      <c r="F72" s="41">
        <f>F70*20%</f>
        <v>629.02929060490942</v>
      </c>
      <c r="G72" s="41">
        <f>G70*20%</f>
        <v>702.84623260665785</v>
      </c>
      <c r="H72" s="41">
        <f>SUM(D72:G72)</f>
        <v>6740.1399423306448</v>
      </c>
    </row>
    <row r="73" spans="1:8">
      <c r="A73" s="2"/>
      <c r="B73" s="33"/>
      <c r="C73" s="33" t="s">
        <v>92</v>
      </c>
      <c r="D73" s="41">
        <f>D72</f>
        <v>4986.8469455908544</v>
      </c>
      <c r="E73" s="41">
        <f>E72</f>
        <v>421.41747352822222</v>
      </c>
      <c r="F73" s="41">
        <f>F72</f>
        <v>629.02929060490942</v>
      </c>
      <c r="G73" s="41">
        <f>G72</f>
        <v>702.84623260665785</v>
      </c>
      <c r="H73" s="41">
        <f>SUM(D73:G73)</f>
        <v>6740.1399423306448</v>
      </c>
    </row>
    <row r="74" spans="1:8">
      <c r="A74" s="2"/>
      <c r="B74" s="33"/>
      <c r="C74" s="33" t="s">
        <v>93</v>
      </c>
      <c r="D74" s="41">
        <f>D73+D70</f>
        <v>29921.081673545123</v>
      </c>
      <c r="E74" s="41">
        <f>E73+E70</f>
        <v>2528.5048411693333</v>
      </c>
      <c r="F74" s="41">
        <f>F73+F70</f>
        <v>3774.1757436294565</v>
      </c>
      <c r="G74" s="41">
        <f>G73+G70</f>
        <v>4217.0773956399462</v>
      </c>
      <c r="H74" s="41">
        <f>SUM(D74:G74)</f>
        <v>40440.839653983858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102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79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43</v>
      </c>
      <c r="D13" s="32">
        <v>1960.0612630035</v>
      </c>
      <c r="E13" s="32">
        <v>121.72900994161</v>
      </c>
      <c r="F13" s="32">
        <v>0</v>
      </c>
      <c r="G13" s="32">
        <v>0</v>
      </c>
      <c r="H13" s="32">
        <v>2081.7902729450998</v>
      </c>
      <c r="J13" s="20"/>
    </row>
    <row r="14" spans="1:14">
      <c r="A14" s="2"/>
      <c r="B14" s="33"/>
      <c r="C14" s="33" t="s">
        <v>102</v>
      </c>
      <c r="D14" s="32">
        <v>1960.0612630035</v>
      </c>
      <c r="E14" s="32">
        <v>121.72900994161</v>
      </c>
      <c r="F14" s="32">
        <v>0</v>
      </c>
      <c r="G14" s="32">
        <v>0</v>
      </c>
      <c r="H14" s="32">
        <v>2081.7902729450998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105.37538347058</v>
      </c>
      <c r="H13" s="32">
        <v>105.37538347058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105.37538347058</v>
      </c>
      <c r="H14" s="32">
        <v>105.37538347058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115</v>
      </c>
      <c r="D13" s="32">
        <v>0</v>
      </c>
      <c r="E13" s="32">
        <v>0</v>
      </c>
      <c r="F13" s="32">
        <v>0</v>
      </c>
      <c r="G13" s="32">
        <v>152.83255241683</v>
      </c>
      <c r="H13" s="32">
        <v>152.83255241683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152.83255241683</v>
      </c>
      <c r="H14" s="32">
        <v>152.83255241683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99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20733.75</v>
      </c>
      <c r="E13" s="32">
        <v>1810.02</v>
      </c>
      <c r="F13" s="32">
        <v>0</v>
      </c>
      <c r="G13" s="32">
        <v>0</v>
      </c>
      <c r="H13" s="32">
        <v>22543.77</v>
      </c>
      <c r="J13" s="20"/>
    </row>
    <row r="14" spans="1:14">
      <c r="A14" s="2"/>
      <c r="B14" s="33"/>
      <c r="C14" s="33" t="s">
        <v>102</v>
      </c>
      <c r="D14" s="32">
        <v>20733.75</v>
      </c>
      <c r="E14" s="32">
        <v>1810.02</v>
      </c>
      <c r="F14" s="32">
        <v>0</v>
      </c>
      <c r="G14" s="32">
        <v>0</v>
      </c>
      <c r="H14" s="32">
        <v>22543.77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553-02-01</vt:lpstr>
      <vt:lpstr>ОСР 553-09-01</vt:lpstr>
      <vt:lpstr>ОСР 553-12-01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BDFCAE58008645B9B78B70B53877CD02_12</vt:lpwstr>
  </property>
  <property fmtid="{D5CDD505-2E9C-101B-9397-08002B2CF9AE}" pid="3" name="KSOProductBuildVer">
    <vt:lpwstr>1049-12.2.0.20795</vt:lpwstr>
  </property>
</Properties>
</file>